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gae\Gebäudeversicherung St. Gallen\O-Löschwasser - General\05_Intern\02_Berichterstattung\03_Homepage\Homepage 2024\"/>
    </mc:Choice>
  </mc:AlternateContent>
  <bookViews>
    <workbookView xWindow="9315" yWindow="-120" windowWidth="5385" windowHeight="9225"/>
  </bookViews>
  <sheets>
    <sheet name="Abrechnung" sheetId="2" r:id="rId1"/>
  </sheets>
  <definedNames>
    <definedName name="_xlnm.Print_Area" localSheetId="0">Abrechnung!$A$1:$K$39</definedName>
    <definedName name="_xlnm.Print_Titles" localSheetId="0">Abrechnung!$8:$8</definedName>
  </definedNames>
  <calcPr calcId="162913"/>
</workbook>
</file>

<file path=xl/calcChain.xml><?xml version="1.0" encoding="utf-8"?>
<calcChain xmlns="http://schemas.openxmlformats.org/spreadsheetml/2006/main">
  <c r="G38" i="2" l="1"/>
  <c r="F9" i="2" l="1"/>
  <c r="F10" i="2"/>
  <c r="F11" i="2"/>
  <c r="F12" i="2"/>
  <c r="F13" i="2"/>
  <c r="F14" i="2"/>
  <c r="F15" i="2"/>
  <c r="F16" i="2"/>
  <c r="F17" i="2"/>
  <c r="F18" i="2"/>
  <c r="F19" i="2"/>
  <c r="I6" i="2" l="1"/>
  <c r="H9" i="2"/>
  <c r="J9" i="2"/>
  <c r="H10" i="2"/>
  <c r="J10" i="2"/>
  <c r="H11" i="2"/>
  <c r="J11" i="2"/>
  <c r="H12" i="2"/>
  <c r="J12" i="2"/>
  <c r="H13" i="2"/>
  <c r="J13" i="2"/>
  <c r="H14" i="2"/>
  <c r="J14" i="2"/>
  <c r="H15" i="2"/>
  <c r="J15" i="2"/>
  <c r="H16" i="2"/>
  <c r="J16" i="2"/>
  <c r="H17" i="2"/>
  <c r="J17" i="2"/>
  <c r="H18" i="2"/>
  <c r="J18" i="2"/>
  <c r="H19" i="2"/>
  <c r="J19" i="2"/>
  <c r="F20" i="2"/>
  <c r="H20" i="2" s="1"/>
  <c r="J20" i="2"/>
  <c r="F21" i="2"/>
  <c r="H21" i="2" s="1"/>
  <c r="J21" i="2"/>
  <c r="F22" i="2"/>
  <c r="H22" i="2" s="1"/>
  <c r="J22" i="2"/>
  <c r="F23" i="2"/>
  <c r="H23" i="2" s="1"/>
  <c r="J23" i="2"/>
  <c r="F24" i="2"/>
  <c r="H24" i="2" s="1"/>
  <c r="J24" i="2"/>
  <c r="F25" i="2"/>
  <c r="H25" i="2" s="1"/>
  <c r="J25" i="2"/>
  <c r="F26" i="2"/>
  <c r="H26" i="2" s="1"/>
  <c r="J26" i="2"/>
  <c r="F27" i="2"/>
  <c r="H27" i="2"/>
  <c r="J27" i="2"/>
  <c r="F28" i="2"/>
  <c r="H28" i="2" s="1"/>
  <c r="J28" i="2"/>
  <c r="F29" i="2"/>
  <c r="H29" i="2" s="1"/>
  <c r="J29" i="2"/>
  <c r="F30" i="2"/>
  <c r="H30" i="2" s="1"/>
  <c r="J30" i="2"/>
  <c r="F31" i="2"/>
  <c r="H31" i="2" s="1"/>
  <c r="J31" i="2"/>
  <c r="F32" i="2"/>
  <c r="H32" i="2" s="1"/>
  <c r="J32" i="2"/>
  <c r="F33" i="2"/>
  <c r="H33" i="2" s="1"/>
  <c r="J33" i="2"/>
  <c r="H35" i="2"/>
  <c r="H36" i="2"/>
  <c r="E37" i="2"/>
  <c r="I37" i="2"/>
  <c r="J37" i="2" l="1"/>
  <c r="H34" i="2"/>
  <c r="H37" i="2" s="1"/>
  <c r="F34" i="2"/>
  <c r="F37" i="2" s="1"/>
  <c r="F38" i="2" l="1"/>
  <c r="I38" i="2" s="1"/>
  <c r="H38" i="2" l="1"/>
  <c r="F39" i="2"/>
  <c r="K3" i="2" s="1"/>
  <c r="K6" i="2" l="1"/>
  <c r="K38" i="2"/>
  <c r="K39" i="2"/>
  <c r="J39" i="2" s="1"/>
</calcChain>
</file>

<file path=xl/sharedStrings.xml><?xml version="1.0" encoding="utf-8"?>
<sst xmlns="http://schemas.openxmlformats.org/spreadsheetml/2006/main" count="35" uniqueCount="34">
  <si>
    <t>Gesuchsteller:</t>
  </si>
  <si>
    <t>Projektverfasser:</t>
  </si>
  <si>
    <t>Projektbezeichnung:</t>
  </si>
  <si>
    <t>Bemerkungen</t>
  </si>
  <si>
    <t>Datum</t>
  </si>
  <si>
    <t xml:space="preserve">Subventionen </t>
  </si>
  <si>
    <t>beitragsberechtigt</t>
  </si>
  <si>
    <t>Teilzahlung 1</t>
  </si>
  <si>
    <t>Teilzahlung 2</t>
  </si>
  <si>
    <t>Restzahlung</t>
  </si>
  <si>
    <t>Subventions- berechtigt</t>
  </si>
  <si>
    <t>MWST %</t>
  </si>
  <si>
    <t>Anteil MWST</t>
  </si>
  <si>
    <t xml:space="preserve">nicht Subventions- berechtigt </t>
  </si>
  <si>
    <t>TOTAL</t>
  </si>
  <si>
    <t>Subventionsberechtigt</t>
  </si>
  <si>
    <t>Mehr- bzw. Minderkosten</t>
  </si>
  <si>
    <t>Subventionen in %</t>
  </si>
  <si>
    <t>Subventionen in Fr.</t>
  </si>
  <si>
    <t>Gesamttotal</t>
  </si>
  <si>
    <t>Zwischentotal</t>
  </si>
  <si>
    <t>MWST</t>
  </si>
  <si>
    <t xml:space="preserve">Beleg Nr. </t>
  </si>
  <si>
    <t>Bezeichnung der Arbeiten</t>
  </si>
  <si>
    <t>Betrag inkl. MWST</t>
  </si>
  <si>
    <t>Weitere Abzüge 1</t>
  </si>
  <si>
    <t>Weitere Abzüge 2</t>
  </si>
  <si>
    <t>Vorsteuerabzug (MWST abzüglich der Subventionen)</t>
  </si>
  <si>
    <t>Rechnungssteller</t>
  </si>
  <si>
    <t>Kosten gemäss Eingabe</t>
  </si>
  <si>
    <t>Beitragszusicherung</t>
  </si>
  <si>
    <t>Gemeinde:</t>
  </si>
  <si>
    <t>A b r e c h n u n g</t>
  </si>
  <si>
    <t>GVSG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</si>
</sst>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0.0%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1" fontId="0" fillId="0" borderId="9" xfId="2" applyNumberFormat="1" applyFont="1" applyFill="1" applyBorder="1" applyAlignment="1" applyProtection="1">
      <alignment vertical="center"/>
      <protection locked="0"/>
    </xf>
    <xf numFmtId="165" fontId="0" fillId="0" borderId="9" xfId="1" applyNumberFormat="1" applyFont="1" applyFill="1" applyBorder="1" applyAlignment="1" applyProtection="1">
      <alignment vertical="center"/>
      <protection locked="0"/>
    </xf>
    <xf numFmtId="43" fontId="0" fillId="0" borderId="10" xfId="2" applyNumberFormat="1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43" fontId="0" fillId="0" borderId="5" xfId="2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43" fontId="0" fillId="0" borderId="13" xfId="2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14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43" fontId="3" fillId="0" borderId="16" xfId="2" applyNumberFormat="1" applyFont="1" applyFill="1" applyBorder="1" applyAlignment="1">
      <alignment vertical="center"/>
    </xf>
    <xf numFmtId="165" fontId="3" fillId="0" borderId="16" xfId="1" applyNumberFormat="1" applyFont="1" applyFill="1" applyBorder="1" applyAlignment="1" applyProtection="1">
      <alignment horizontal="center" vertical="center"/>
      <protection locked="0"/>
    </xf>
    <xf numFmtId="43" fontId="3" fillId="0" borderId="16" xfId="2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43" fontId="3" fillId="0" borderId="17" xfId="2" applyNumberFormat="1" applyFont="1" applyFill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3" fontId="0" fillId="0" borderId="20" xfId="0" applyNumberFormat="1" applyBorder="1" applyAlignment="1">
      <alignment horizontal="left" vertical="center"/>
    </xf>
    <xf numFmtId="43" fontId="0" fillId="0" borderId="21" xfId="2" applyNumberFormat="1" applyFont="1" applyFill="1" applyBorder="1" applyAlignment="1">
      <alignment vertical="center"/>
    </xf>
    <xf numFmtId="43" fontId="3" fillId="0" borderId="21" xfId="2" applyNumberFormat="1" applyFont="1" applyFill="1" applyBorder="1" applyAlignment="1">
      <alignment vertical="center"/>
    </xf>
    <xf numFmtId="43" fontId="0" fillId="0" borderId="21" xfId="0" applyNumberFormat="1" applyBorder="1" applyAlignment="1">
      <alignment vertical="center"/>
    </xf>
    <xf numFmtId="43" fontId="0" fillId="0" borderId="21" xfId="2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0" fillId="0" borderId="16" xfId="2" applyNumberFormat="1" applyFont="1" applyFill="1" applyBorder="1" applyAlignment="1" applyProtection="1">
      <alignment vertical="center"/>
      <protection locked="0"/>
    </xf>
    <xf numFmtId="43" fontId="0" fillId="0" borderId="17" xfId="2" applyNumberFormat="1" applyFont="1" applyFill="1" applyBorder="1" applyAlignment="1" applyProtection="1">
      <alignment vertical="center"/>
      <protection locked="0"/>
    </xf>
    <xf numFmtId="43" fontId="0" fillId="0" borderId="17" xfId="2" applyNumberFormat="1" applyFont="1" applyFill="1" applyBorder="1" applyAlignment="1">
      <alignment vertical="center"/>
    </xf>
    <xf numFmtId="43" fontId="0" fillId="0" borderId="17" xfId="0" applyNumberFormat="1" applyFill="1" applyBorder="1" applyAlignment="1">
      <alignment vertical="center"/>
    </xf>
    <xf numFmtId="164" fontId="0" fillId="0" borderId="17" xfId="0" applyNumberFormat="1" applyBorder="1" applyAlignment="1">
      <alignment horizontal="center" vertical="center"/>
    </xf>
    <xf numFmtId="43" fontId="0" fillId="0" borderId="16" xfId="2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65" fontId="0" fillId="0" borderId="17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43" fontId="0" fillId="0" borderId="9" xfId="2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3" fontId="2" fillId="0" borderId="25" xfId="0" applyNumberFormat="1" applyFont="1" applyFill="1" applyBorder="1" applyAlignment="1">
      <alignment vertical="center"/>
    </xf>
    <xf numFmtId="164" fontId="0" fillId="0" borderId="25" xfId="0" applyNumberFormat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165" fontId="0" fillId="0" borderId="25" xfId="1" applyNumberFormat="1" applyFont="1" applyFill="1" applyBorder="1" applyAlignment="1">
      <alignment vertical="center"/>
    </xf>
    <xf numFmtId="43" fontId="0" fillId="0" borderId="10" xfId="0" applyNumberForma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43" fontId="3" fillId="0" borderId="17" xfId="2" applyNumberFormat="1" applyFont="1" applyFill="1" applyBorder="1" applyAlignment="1" applyProtection="1">
      <alignment vertical="center"/>
      <protection locked="0"/>
    </xf>
    <xf numFmtId="165" fontId="3" fillId="0" borderId="21" xfId="1" applyNumberFormat="1" applyFont="1" applyFill="1" applyBorder="1" applyAlignment="1" applyProtection="1">
      <alignment horizontal="center" vertical="center"/>
      <protection locked="0"/>
    </xf>
    <xf numFmtId="39" fontId="3" fillId="0" borderId="16" xfId="2" applyNumberFormat="1" applyFont="1" applyFill="1" applyBorder="1" applyAlignment="1" applyProtection="1">
      <alignment vertical="center"/>
      <protection locked="0"/>
    </xf>
    <xf numFmtId="39" fontId="3" fillId="0" borderId="17" xfId="2" applyNumberFormat="1" applyFont="1" applyFill="1" applyBorder="1" applyAlignment="1" applyProtection="1">
      <alignment vertical="center"/>
      <protection locked="0"/>
    </xf>
    <xf numFmtId="43" fontId="3" fillId="0" borderId="9" xfId="0" applyNumberFormat="1" applyFont="1" applyFill="1" applyBorder="1" applyAlignment="1" applyProtection="1">
      <alignment horizontal="left" vertical="center"/>
      <protection locked="0"/>
    </xf>
    <xf numFmtId="165" fontId="0" fillId="0" borderId="27" xfId="1" applyNumberFormat="1" applyFont="1" applyFill="1" applyBorder="1" applyAlignment="1" applyProtection="1">
      <alignment horizontal="left" vertical="center"/>
      <protection locked="0"/>
    </xf>
    <xf numFmtId="165" fontId="0" fillId="0" borderId="23" xfId="1" applyNumberFormat="1" applyFont="1" applyFill="1" applyBorder="1" applyAlignment="1" applyProtection="1">
      <alignment horizontal="left" vertical="center"/>
      <protection locked="0"/>
    </xf>
    <xf numFmtId="165" fontId="0" fillId="0" borderId="29" xfId="1" applyNumberFormat="1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7" xfId="0" applyNumberFormat="1" applyFont="1" applyFill="1" applyBorder="1" applyAlignment="1" applyProtection="1">
      <alignment horizontal="left" vertical="center"/>
      <protection locked="0"/>
    </xf>
    <xf numFmtId="0" fontId="4" fillId="0" borderId="27" xfId="0" applyNumberFormat="1" applyFont="1" applyFill="1" applyBorder="1" applyAlignment="1" applyProtection="1">
      <alignment horizontal="left" vertical="center"/>
      <protection locked="0"/>
    </xf>
    <xf numFmtId="0" fontId="7" fillId="0" borderId="27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NumberFormat="1" applyFill="1" applyBorder="1" applyAlignment="1" applyProtection="1">
      <alignment horizontal="left" vertical="center"/>
      <protection locked="0"/>
    </xf>
    <xf numFmtId="0" fontId="0" fillId="0" borderId="29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17" xfId="0" applyNumberFormat="1" applyFill="1" applyBorder="1" applyAlignment="1" applyProtection="1">
      <alignment horizontal="left" vertical="center"/>
      <protection locked="0"/>
    </xf>
    <xf numFmtId="0" fontId="0" fillId="0" borderId="27" xfId="0" applyNumberForma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31" xfId="0" applyFont="1" applyBorder="1" applyAlignment="1">
      <alignment horizontal="left" vertic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1</xdr:row>
      <xdr:rowOff>190500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0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39"/>
  <sheetViews>
    <sheetView tabSelected="1" view="pageLayout" zoomScaleNormal="135" workbookViewId="0">
      <selection activeCell="G37" sqref="G37"/>
    </sheetView>
  </sheetViews>
  <sheetFormatPr baseColWidth="10" defaultRowHeight="12.75" x14ac:dyDescent="0.2"/>
  <cols>
    <col min="1" max="1" width="5.7109375" customWidth="1"/>
    <col min="2" max="2" width="8.7109375" customWidth="1"/>
    <col min="3" max="3" width="16.42578125" customWidth="1"/>
    <col min="4" max="4" width="17.140625" customWidth="1"/>
    <col min="5" max="5" width="14.42578125" customWidth="1"/>
    <col min="6" max="6" width="11.7109375" customWidth="1"/>
    <col min="7" max="7" width="7.5703125" style="2" customWidth="1"/>
    <col min="8" max="8" width="10.7109375" customWidth="1"/>
    <col min="9" max="9" width="11.7109375" customWidth="1"/>
    <col min="10" max="10" width="10.7109375" customWidth="1"/>
    <col min="11" max="11" width="16.85546875" customWidth="1"/>
  </cols>
  <sheetData>
    <row r="1" spans="1:11" ht="18.75" customHeight="1" thickBot="1" x14ac:dyDescent="0.25">
      <c r="I1" s="78"/>
      <c r="J1" s="78"/>
      <c r="K1" s="57"/>
    </row>
    <row r="2" spans="1:11" ht="15.75" customHeight="1" thickBot="1" x14ac:dyDescent="0.3">
      <c r="A2" s="79" t="s">
        <v>32</v>
      </c>
      <c r="B2" s="79"/>
      <c r="C2" s="79"/>
      <c r="D2" s="79"/>
      <c r="E2" s="79"/>
      <c r="F2" s="80"/>
      <c r="G2" s="70" t="s">
        <v>30</v>
      </c>
      <c r="H2" s="71"/>
      <c r="I2" s="72"/>
      <c r="J2" s="17" t="s">
        <v>33</v>
      </c>
      <c r="K2" s="18"/>
    </row>
    <row r="3" spans="1:11" ht="13.5" thickBot="1" x14ac:dyDescent="0.25">
      <c r="A3" s="83" t="s">
        <v>31</v>
      </c>
      <c r="B3" s="84"/>
      <c r="C3" s="81"/>
      <c r="D3" s="81"/>
      <c r="E3" s="81"/>
      <c r="F3" s="82"/>
      <c r="G3" s="8" t="s">
        <v>29</v>
      </c>
      <c r="H3" s="1"/>
      <c r="I3" s="10"/>
      <c r="J3" s="13" t="s">
        <v>5</v>
      </c>
      <c r="K3" s="14">
        <f>ROUND(SUM(F39*I5)/100,2)*100</f>
        <v>0</v>
      </c>
    </row>
    <row r="4" spans="1:11" ht="13.5" customHeight="1" x14ac:dyDescent="0.2">
      <c r="A4" s="83" t="s">
        <v>2</v>
      </c>
      <c r="B4" s="84"/>
      <c r="C4" s="73"/>
      <c r="D4" s="73"/>
      <c r="E4" s="73"/>
      <c r="F4" s="74"/>
      <c r="G4" s="8" t="s">
        <v>6</v>
      </c>
      <c r="H4" s="1"/>
      <c r="I4" s="10"/>
      <c r="J4" s="15" t="s">
        <v>7</v>
      </c>
      <c r="K4" s="16"/>
    </row>
    <row r="5" spans="1:11" ht="13.5" thickBot="1" x14ac:dyDescent="0.25">
      <c r="A5" s="83" t="s">
        <v>0</v>
      </c>
      <c r="B5" s="84"/>
      <c r="C5" s="75"/>
      <c r="D5" s="76"/>
      <c r="E5" s="76"/>
      <c r="F5" s="77"/>
      <c r="G5" s="8" t="s">
        <v>17</v>
      </c>
      <c r="H5" s="1"/>
      <c r="I5" s="11">
        <v>0.15</v>
      </c>
      <c r="J5" s="15" t="s">
        <v>8</v>
      </c>
      <c r="K5" s="16"/>
    </row>
    <row r="6" spans="1:11" ht="13.5" thickBot="1" x14ac:dyDescent="0.25">
      <c r="A6" s="83" t="s">
        <v>1</v>
      </c>
      <c r="B6" s="84"/>
      <c r="C6" s="75"/>
      <c r="D6" s="76"/>
      <c r="E6" s="76"/>
      <c r="F6" s="77"/>
      <c r="G6" s="9" t="s">
        <v>18</v>
      </c>
      <c r="H6" s="7"/>
      <c r="I6" s="12">
        <f>ROUND(SUM(I4*I5)/10000,2)*10000</f>
        <v>0</v>
      </c>
      <c r="J6" s="9" t="s">
        <v>9</v>
      </c>
      <c r="K6" s="14">
        <f>SUM(K3-K4-K5)</f>
        <v>0</v>
      </c>
    </row>
    <row r="7" spans="1:11" ht="3" customHeight="1" thickBot="1" x14ac:dyDescent="0.25"/>
    <row r="8" spans="1:11" s="2" customFormat="1" ht="39" thickBot="1" x14ac:dyDescent="0.25">
      <c r="A8" s="6" t="s">
        <v>22</v>
      </c>
      <c r="B8" s="5" t="s">
        <v>4</v>
      </c>
      <c r="C8" s="5" t="s">
        <v>28</v>
      </c>
      <c r="D8" s="3" t="s">
        <v>23</v>
      </c>
      <c r="E8" s="3" t="s">
        <v>24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12</v>
      </c>
      <c r="K8" s="4" t="s">
        <v>3</v>
      </c>
    </row>
    <row r="9" spans="1:11" x14ac:dyDescent="0.2">
      <c r="A9" s="19">
        <v>1</v>
      </c>
      <c r="B9" s="20"/>
      <c r="C9" s="21"/>
      <c r="D9" s="22"/>
      <c r="E9" s="64"/>
      <c r="F9" s="27">
        <f t="shared" ref="F9:F19" si="0">E9-I9</f>
        <v>0</v>
      </c>
      <c r="G9" s="24">
        <v>8.1000000000000003E-2</v>
      </c>
      <c r="H9" s="23">
        <f>ROUND(SUM(F9-(F9/(1+G9)))/5,2)*5</f>
        <v>0</v>
      </c>
      <c r="I9" s="25"/>
      <c r="J9" s="23">
        <f>ROUND(SUM(I9-(I9/(1+G9)))/5,2)*5</f>
        <v>0</v>
      </c>
      <c r="K9" s="26"/>
    </row>
    <row r="10" spans="1:11" x14ac:dyDescent="0.2">
      <c r="A10" s="58">
        <v>2</v>
      </c>
      <c r="B10" s="59"/>
      <c r="C10" s="21"/>
      <c r="D10" s="22"/>
      <c r="E10" s="65"/>
      <c r="F10" s="27">
        <f t="shared" si="0"/>
        <v>0</v>
      </c>
      <c r="G10" s="24">
        <v>8.1000000000000003E-2</v>
      </c>
      <c r="H10" s="27">
        <f t="shared" ref="H10:H33" si="1">ROUND(SUM(F10-(F10/(1+G10)))/5,2)*5</f>
        <v>0</v>
      </c>
      <c r="I10" s="62"/>
      <c r="J10" s="27">
        <f t="shared" ref="J10:J33" si="2">ROUND(SUM(I10-(I10/(1+G10)))/5,2)*5</f>
        <v>0</v>
      </c>
      <c r="K10" s="26"/>
    </row>
    <row r="11" spans="1:11" x14ac:dyDescent="0.2">
      <c r="A11" s="19">
        <v>3</v>
      </c>
      <c r="B11" s="59"/>
      <c r="C11" s="21"/>
      <c r="D11" s="22"/>
      <c r="E11" s="65"/>
      <c r="F11" s="27">
        <f t="shared" si="0"/>
        <v>0</v>
      </c>
      <c r="G11" s="24">
        <v>8.1000000000000003E-2</v>
      </c>
      <c r="H11" s="27">
        <f t="shared" si="1"/>
        <v>0</v>
      </c>
      <c r="I11" s="62"/>
      <c r="J11" s="27">
        <f t="shared" si="2"/>
        <v>0</v>
      </c>
      <c r="K11" s="26"/>
    </row>
    <row r="12" spans="1:11" x14ac:dyDescent="0.2">
      <c r="A12" s="58">
        <v>4</v>
      </c>
      <c r="B12" s="59"/>
      <c r="C12" s="21"/>
      <c r="D12" s="22"/>
      <c r="E12" s="65"/>
      <c r="F12" s="27">
        <f t="shared" si="0"/>
        <v>0</v>
      </c>
      <c r="G12" s="24">
        <v>8.1000000000000003E-2</v>
      </c>
      <c r="H12" s="27">
        <f t="shared" si="1"/>
        <v>0</v>
      </c>
      <c r="I12" s="62"/>
      <c r="J12" s="27">
        <f t="shared" si="2"/>
        <v>0</v>
      </c>
      <c r="K12" s="26"/>
    </row>
    <row r="13" spans="1:11" x14ac:dyDescent="0.2">
      <c r="A13" s="19">
        <v>5</v>
      </c>
      <c r="B13" s="59"/>
      <c r="C13" s="21"/>
      <c r="D13" s="22"/>
      <c r="E13" s="65"/>
      <c r="F13" s="27">
        <f t="shared" si="0"/>
        <v>0</v>
      </c>
      <c r="G13" s="24">
        <v>8.1000000000000003E-2</v>
      </c>
      <c r="H13" s="27">
        <f t="shared" si="1"/>
        <v>0</v>
      </c>
      <c r="I13" s="62"/>
      <c r="J13" s="27">
        <f t="shared" si="2"/>
        <v>0</v>
      </c>
      <c r="K13" s="26"/>
    </row>
    <row r="14" spans="1:11" x14ac:dyDescent="0.2">
      <c r="A14" s="58">
        <v>6</v>
      </c>
      <c r="B14" s="59"/>
      <c r="C14" s="21"/>
      <c r="D14" s="22"/>
      <c r="E14" s="65"/>
      <c r="F14" s="27">
        <f t="shared" si="0"/>
        <v>0</v>
      </c>
      <c r="G14" s="24">
        <v>8.1000000000000003E-2</v>
      </c>
      <c r="H14" s="27">
        <f t="shared" si="1"/>
        <v>0</v>
      </c>
      <c r="I14" s="62"/>
      <c r="J14" s="27">
        <f t="shared" si="2"/>
        <v>0</v>
      </c>
      <c r="K14" s="26"/>
    </row>
    <row r="15" spans="1:11" x14ac:dyDescent="0.2">
      <c r="A15" s="19">
        <v>7</v>
      </c>
      <c r="B15" s="59"/>
      <c r="C15" s="21"/>
      <c r="D15" s="22"/>
      <c r="E15" s="65"/>
      <c r="F15" s="27">
        <f t="shared" si="0"/>
        <v>0</v>
      </c>
      <c r="G15" s="24">
        <v>8.1000000000000003E-2</v>
      </c>
      <c r="H15" s="27">
        <f t="shared" si="1"/>
        <v>0</v>
      </c>
      <c r="I15" s="62"/>
      <c r="J15" s="27">
        <f t="shared" si="2"/>
        <v>0</v>
      </c>
      <c r="K15" s="26"/>
    </row>
    <row r="16" spans="1:11" x14ac:dyDescent="0.2">
      <c r="A16" s="58">
        <v>8</v>
      </c>
      <c r="B16" s="59"/>
      <c r="C16" s="21"/>
      <c r="D16" s="22"/>
      <c r="E16" s="65"/>
      <c r="F16" s="27">
        <f t="shared" si="0"/>
        <v>0</v>
      </c>
      <c r="G16" s="24">
        <v>8.1000000000000003E-2</v>
      </c>
      <c r="H16" s="27">
        <f t="shared" si="1"/>
        <v>0</v>
      </c>
      <c r="I16" s="62"/>
      <c r="J16" s="27">
        <f t="shared" si="2"/>
        <v>0</v>
      </c>
      <c r="K16" s="66"/>
    </row>
    <row r="17" spans="1:11" x14ac:dyDescent="0.2">
      <c r="A17" s="19">
        <v>9</v>
      </c>
      <c r="B17" s="59"/>
      <c r="C17" s="60"/>
      <c r="D17" s="61"/>
      <c r="E17" s="65"/>
      <c r="F17" s="27">
        <f t="shared" si="0"/>
        <v>0</v>
      </c>
      <c r="G17" s="24">
        <v>8.1000000000000003E-2</v>
      </c>
      <c r="H17" s="27">
        <f t="shared" si="1"/>
        <v>0</v>
      </c>
      <c r="I17" s="62"/>
      <c r="J17" s="27">
        <f t="shared" si="2"/>
        <v>0</v>
      </c>
      <c r="K17" s="26"/>
    </row>
    <row r="18" spans="1:11" x14ac:dyDescent="0.2">
      <c r="A18" s="58">
        <v>10</v>
      </c>
      <c r="B18" s="59"/>
      <c r="C18" s="60"/>
      <c r="D18" s="61"/>
      <c r="E18" s="65"/>
      <c r="F18" s="27">
        <f t="shared" si="0"/>
        <v>0</v>
      </c>
      <c r="G18" s="24">
        <v>8.1000000000000003E-2</v>
      </c>
      <c r="H18" s="27">
        <f t="shared" si="1"/>
        <v>0</v>
      </c>
      <c r="I18" s="62"/>
      <c r="J18" s="27">
        <f t="shared" si="2"/>
        <v>0</v>
      </c>
      <c r="K18" s="26"/>
    </row>
    <row r="19" spans="1:11" x14ac:dyDescent="0.2">
      <c r="A19" s="19">
        <v>11</v>
      </c>
      <c r="B19" s="59"/>
      <c r="C19" s="60"/>
      <c r="D19" s="61"/>
      <c r="E19" s="65"/>
      <c r="F19" s="27">
        <f t="shared" si="0"/>
        <v>0</v>
      </c>
      <c r="G19" s="24">
        <v>8.1000000000000003E-2</v>
      </c>
      <c r="H19" s="27">
        <f t="shared" si="1"/>
        <v>0</v>
      </c>
      <c r="I19" s="62"/>
      <c r="J19" s="27">
        <f t="shared" si="2"/>
        <v>0</v>
      </c>
      <c r="K19" s="26"/>
    </row>
    <row r="20" spans="1:11" x14ac:dyDescent="0.2">
      <c r="A20" s="58">
        <v>12</v>
      </c>
      <c r="B20" s="59"/>
      <c r="C20" s="60"/>
      <c r="D20" s="61"/>
      <c r="E20" s="65"/>
      <c r="F20" s="27">
        <f t="shared" ref="F20:F33" si="3">E20-I20</f>
        <v>0</v>
      </c>
      <c r="G20" s="24">
        <v>8.1000000000000003E-2</v>
      </c>
      <c r="H20" s="27">
        <f t="shared" si="1"/>
        <v>0</v>
      </c>
      <c r="I20" s="62"/>
      <c r="J20" s="27">
        <f t="shared" si="2"/>
        <v>0</v>
      </c>
      <c r="K20" s="26"/>
    </row>
    <row r="21" spans="1:11" x14ac:dyDescent="0.2">
      <c r="A21" s="19">
        <v>13</v>
      </c>
      <c r="B21" s="59"/>
      <c r="C21" s="60"/>
      <c r="D21" s="61"/>
      <c r="E21" s="65"/>
      <c r="F21" s="27">
        <f t="shared" si="3"/>
        <v>0</v>
      </c>
      <c r="G21" s="24">
        <v>8.1000000000000003E-2</v>
      </c>
      <c r="H21" s="27">
        <f t="shared" si="1"/>
        <v>0</v>
      </c>
      <c r="I21" s="62"/>
      <c r="J21" s="27">
        <f t="shared" si="2"/>
        <v>0</v>
      </c>
      <c r="K21" s="26"/>
    </row>
    <row r="22" spans="1:11" x14ac:dyDescent="0.2">
      <c r="A22" s="58">
        <v>14</v>
      </c>
      <c r="B22" s="59"/>
      <c r="C22" s="60"/>
      <c r="D22" s="61"/>
      <c r="E22" s="65"/>
      <c r="F22" s="27">
        <f t="shared" si="3"/>
        <v>0</v>
      </c>
      <c r="G22" s="24">
        <v>8.1000000000000003E-2</v>
      </c>
      <c r="H22" s="27">
        <f t="shared" si="1"/>
        <v>0</v>
      </c>
      <c r="I22" s="62"/>
      <c r="J22" s="27">
        <f t="shared" si="2"/>
        <v>0</v>
      </c>
      <c r="K22" s="26"/>
    </row>
    <row r="23" spans="1:11" x14ac:dyDescent="0.2">
      <c r="A23" s="19">
        <v>15</v>
      </c>
      <c r="B23" s="59"/>
      <c r="C23" s="60"/>
      <c r="D23" s="61"/>
      <c r="E23" s="65"/>
      <c r="F23" s="27">
        <f t="shared" si="3"/>
        <v>0</v>
      </c>
      <c r="G23" s="24">
        <v>8.1000000000000003E-2</v>
      </c>
      <c r="H23" s="27">
        <f t="shared" si="1"/>
        <v>0</v>
      </c>
      <c r="I23" s="62"/>
      <c r="J23" s="27">
        <f t="shared" si="2"/>
        <v>0</v>
      </c>
      <c r="K23" s="26"/>
    </row>
    <row r="24" spans="1:11" x14ac:dyDescent="0.2">
      <c r="A24" s="58">
        <v>16</v>
      </c>
      <c r="B24" s="59"/>
      <c r="C24" s="21"/>
      <c r="D24" s="22"/>
      <c r="E24" s="65"/>
      <c r="F24" s="27">
        <f t="shared" si="3"/>
        <v>0</v>
      </c>
      <c r="G24" s="24">
        <v>8.1000000000000003E-2</v>
      </c>
      <c r="H24" s="27">
        <f t="shared" si="1"/>
        <v>0</v>
      </c>
      <c r="I24" s="62"/>
      <c r="J24" s="27">
        <f t="shared" si="2"/>
        <v>0</v>
      </c>
      <c r="K24" s="26"/>
    </row>
    <row r="25" spans="1:11" x14ac:dyDescent="0.2">
      <c r="A25" s="19">
        <v>17</v>
      </c>
      <c r="B25" s="59"/>
      <c r="C25" s="60"/>
      <c r="D25" s="61"/>
      <c r="E25" s="65"/>
      <c r="F25" s="27">
        <f t="shared" si="3"/>
        <v>0</v>
      </c>
      <c r="G25" s="24">
        <v>8.1000000000000003E-2</v>
      </c>
      <c r="H25" s="27">
        <f t="shared" si="1"/>
        <v>0</v>
      </c>
      <c r="I25" s="62"/>
      <c r="J25" s="27">
        <f t="shared" si="2"/>
        <v>0</v>
      </c>
      <c r="K25" s="26"/>
    </row>
    <row r="26" spans="1:11" x14ac:dyDescent="0.2">
      <c r="A26" s="58">
        <v>18</v>
      </c>
      <c r="B26" s="59"/>
      <c r="C26" s="60"/>
      <c r="D26" s="61"/>
      <c r="E26" s="65"/>
      <c r="F26" s="27">
        <f t="shared" si="3"/>
        <v>0</v>
      </c>
      <c r="G26" s="24">
        <v>8.1000000000000003E-2</v>
      </c>
      <c r="H26" s="27">
        <f t="shared" si="1"/>
        <v>0</v>
      </c>
      <c r="I26" s="62"/>
      <c r="J26" s="27">
        <f t="shared" si="2"/>
        <v>0</v>
      </c>
      <c r="K26" s="26"/>
    </row>
    <row r="27" spans="1:11" x14ac:dyDescent="0.2">
      <c r="A27" s="19">
        <v>19</v>
      </c>
      <c r="B27" s="59"/>
      <c r="C27" s="60"/>
      <c r="D27" s="61"/>
      <c r="E27" s="65"/>
      <c r="F27" s="27">
        <f t="shared" si="3"/>
        <v>0</v>
      </c>
      <c r="G27" s="24">
        <v>8.1000000000000003E-2</v>
      </c>
      <c r="H27" s="27">
        <f t="shared" si="1"/>
        <v>0</v>
      </c>
      <c r="I27" s="62"/>
      <c r="J27" s="27">
        <f t="shared" si="2"/>
        <v>0</v>
      </c>
      <c r="K27" s="26"/>
    </row>
    <row r="28" spans="1:11" x14ac:dyDescent="0.2">
      <c r="A28" s="58">
        <v>20</v>
      </c>
      <c r="B28" s="59"/>
      <c r="C28" s="60"/>
      <c r="D28" s="61"/>
      <c r="E28" s="65"/>
      <c r="F28" s="27">
        <f t="shared" si="3"/>
        <v>0</v>
      </c>
      <c r="G28" s="24">
        <v>8.1000000000000003E-2</v>
      </c>
      <c r="H28" s="27">
        <f t="shared" si="1"/>
        <v>0</v>
      </c>
      <c r="I28" s="62"/>
      <c r="J28" s="27">
        <f t="shared" si="2"/>
        <v>0</v>
      </c>
      <c r="K28" s="26"/>
    </row>
    <row r="29" spans="1:11" x14ac:dyDescent="0.2">
      <c r="A29" s="19">
        <v>21</v>
      </c>
      <c r="B29" s="59"/>
      <c r="C29" s="60"/>
      <c r="D29" s="61"/>
      <c r="E29" s="65"/>
      <c r="F29" s="27">
        <f t="shared" si="3"/>
        <v>0</v>
      </c>
      <c r="G29" s="24">
        <v>8.1000000000000003E-2</v>
      </c>
      <c r="H29" s="27">
        <f t="shared" si="1"/>
        <v>0</v>
      </c>
      <c r="I29" s="62"/>
      <c r="J29" s="27">
        <f t="shared" si="2"/>
        <v>0</v>
      </c>
      <c r="K29" s="26"/>
    </row>
    <row r="30" spans="1:11" x14ac:dyDescent="0.2">
      <c r="A30" s="58">
        <v>22</v>
      </c>
      <c r="B30" s="59"/>
      <c r="C30" s="60"/>
      <c r="D30" s="61"/>
      <c r="E30" s="65"/>
      <c r="F30" s="27">
        <f t="shared" si="3"/>
        <v>0</v>
      </c>
      <c r="G30" s="24">
        <v>8.1000000000000003E-2</v>
      </c>
      <c r="H30" s="27">
        <f t="shared" si="1"/>
        <v>0</v>
      </c>
      <c r="I30" s="62"/>
      <c r="J30" s="27">
        <f t="shared" si="2"/>
        <v>0</v>
      </c>
      <c r="K30" s="26"/>
    </row>
    <row r="31" spans="1:11" x14ac:dyDescent="0.2">
      <c r="A31" s="19">
        <v>23</v>
      </c>
      <c r="B31" s="59"/>
      <c r="C31" s="60"/>
      <c r="D31" s="61"/>
      <c r="E31" s="65"/>
      <c r="F31" s="27">
        <f t="shared" si="3"/>
        <v>0</v>
      </c>
      <c r="G31" s="24">
        <v>8.1000000000000003E-2</v>
      </c>
      <c r="H31" s="27">
        <f t="shared" si="1"/>
        <v>0</v>
      </c>
      <c r="I31" s="62"/>
      <c r="J31" s="27">
        <f t="shared" si="2"/>
        <v>0</v>
      </c>
      <c r="K31" s="26"/>
    </row>
    <row r="32" spans="1:11" x14ac:dyDescent="0.2">
      <c r="A32" s="58">
        <v>24</v>
      </c>
      <c r="B32" s="59"/>
      <c r="C32" s="60"/>
      <c r="D32" s="61"/>
      <c r="E32" s="65"/>
      <c r="F32" s="27">
        <f t="shared" si="3"/>
        <v>0</v>
      </c>
      <c r="G32" s="24">
        <v>8.1000000000000003E-2</v>
      </c>
      <c r="H32" s="27">
        <f t="shared" si="1"/>
        <v>0</v>
      </c>
      <c r="I32" s="62"/>
      <c r="J32" s="27">
        <f t="shared" si="2"/>
        <v>0</v>
      </c>
      <c r="K32" s="26"/>
    </row>
    <row r="33" spans="1:11" ht="13.5" thickBot="1" x14ac:dyDescent="0.25">
      <c r="A33" s="19">
        <v>25</v>
      </c>
      <c r="B33" s="59"/>
      <c r="C33" s="60"/>
      <c r="D33" s="61"/>
      <c r="E33" s="65"/>
      <c r="F33" s="27">
        <f t="shared" si="3"/>
        <v>0</v>
      </c>
      <c r="G33" s="24">
        <v>8.1000000000000003E-2</v>
      </c>
      <c r="H33" s="27">
        <f t="shared" si="1"/>
        <v>0</v>
      </c>
      <c r="I33" s="62"/>
      <c r="J33" s="27">
        <f t="shared" si="2"/>
        <v>0</v>
      </c>
      <c r="K33" s="26"/>
    </row>
    <row r="34" spans="1:11" x14ac:dyDescent="0.2">
      <c r="A34" s="28" t="s">
        <v>20</v>
      </c>
      <c r="B34" s="29"/>
      <c r="C34" s="29"/>
      <c r="D34" s="29"/>
      <c r="E34" s="30"/>
      <c r="F34" s="31">
        <f>SUM(F9:F33)</f>
        <v>0</v>
      </c>
      <c r="G34" s="63"/>
      <c r="H34" s="32">
        <f>SUM(H9:H33)</f>
        <v>0</v>
      </c>
      <c r="I34" s="33"/>
      <c r="J34" s="34"/>
      <c r="K34" s="35"/>
    </row>
    <row r="35" spans="1:11" x14ac:dyDescent="0.2">
      <c r="A35" s="36" t="s">
        <v>25</v>
      </c>
      <c r="B35" s="37"/>
      <c r="C35" s="37"/>
      <c r="D35" s="37"/>
      <c r="E35" s="38"/>
      <c r="F35" s="39"/>
      <c r="G35" s="24">
        <v>8.1000000000000003E-2</v>
      </c>
      <c r="H35" s="23">
        <f>ROUND(SUM(F35-(F35/(1+G35)))/5,2)*5</f>
        <v>0</v>
      </c>
      <c r="I35" s="67"/>
      <c r="J35" s="68"/>
      <c r="K35" s="69"/>
    </row>
    <row r="36" spans="1:11" x14ac:dyDescent="0.2">
      <c r="A36" s="36" t="s">
        <v>26</v>
      </c>
      <c r="B36" s="37"/>
      <c r="C36" s="37"/>
      <c r="D36" s="37"/>
      <c r="E36" s="38"/>
      <c r="F36" s="40"/>
      <c r="G36" s="24">
        <v>8.1000000000000003E-2</v>
      </c>
      <c r="H36" s="27">
        <f>ROUND(SUM(F36-(F36/(1+G36)))/5,2)*5</f>
        <v>0</v>
      </c>
      <c r="I36" s="67"/>
      <c r="J36" s="68"/>
      <c r="K36" s="69"/>
    </row>
    <row r="37" spans="1:11" x14ac:dyDescent="0.2">
      <c r="A37" s="36" t="s">
        <v>14</v>
      </c>
      <c r="B37" s="37"/>
      <c r="C37" s="37"/>
      <c r="D37" s="38"/>
      <c r="E37" s="41">
        <f>SUM(E9:E33)</f>
        <v>0</v>
      </c>
      <c r="F37" s="42">
        <f>SUM(F34-F35-F36)</f>
        <v>0</v>
      </c>
      <c r="G37" s="43" t="s">
        <v>21</v>
      </c>
      <c r="H37" s="44">
        <f>SUM(H34-H35-H36)</f>
        <v>0</v>
      </c>
      <c r="I37" s="42">
        <f>SUM(I9:I33)</f>
        <v>0</v>
      </c>
      <c r="J37" s="42">
        <f>SUM(J9:J33)</f>
        <v>0</v>
      </c>
      <c r="K37" s="45"/>
    </row>
    <row r="38" spans="1:11" x14ac:dyDescent="0.2">
      <c r="A38" s="36" t="s">
        <v>27</v>
      </c>
      <c r="B38" s="37"/>
      <c r="C38" s="37"/>
      <c r="D38" s="37"/>
      <c r="E38" s="38"/>
      <c r="F38" s="42">
        <f>ROUND(SUM(H37*(1-I5))/5,2)*5</f>
        <v>0</v>
      </c>
      <c r="G38" s="46">
        <f>SUM(I5)</f>
        <v>0.15</v>
      </c>
      <c r="H38" s="42">
        <f>SUM(H37-F38)</f>
        <v>0</v>
      </c>
      <c r="I38" s="42">
        <f>SUM(I37+F38+F35+F36)</f>
        <v>0</v>
      </c>
      <c r="J38" s="47" t="s">
        <v>19</v>
      </c>
      <c r="K38" s="48">
        <f>F39</f>
        <v>0</v>
      </c>
    </row>
    <row r="39" spans="1:11" ht="13.5" thickBot="1" x14ac:dyDescent="0.25">
      <c r="A39" s="49" t="s">
        <v>15</v>
      </c>
      <c r="B39" s="50"/>
      <c r="C39" s="50"/>
      <c r="D39" s="50"/>
      <c r="E39" s="51"/>
      <c r="F39" s="52">
        <f>SUM(F37-F38)</f>
        <v>0</v>
      </c>
      <c r="G39" s="53"/>
      <c r="H39" s="54" t="s">
        <v>16</v>
      </c>
      <c r="I39" s="54"/>
      <c r="J39" s="55" t="str">
        <f>IF(I4&gt;0,K39/I4,"")</f>
        <v/>
      </c>
      <c r="K39" s="56">
        <f>SUM(F39-I4)</f>
        <v>0</v>
      </c>
    </row>
  </sheetData>
  <mergeCells count="13">
    <mergeCell ref="I36:K36"/>
    <mergeCell ref="G2:I2"/>
    <mergeCell ref="C4:F4"/>
    <mergeCell ref="C5:F5"/>
    <mergeCell ref="I1:J1"/>
    <mergeCell ref="A2:F2"/>
    <mergeCell ref="C3:F3"/>
    <mergeCell ref="C6:F6"/>
    <mergeCell ref="I35:K35"/>
    <mergeCell ref="A3:B3"/>
    <mergeCell ref="A4:B4"/>
    <mergeCell ref="A5:B5"/>
    <mergeCell ref="A6:B6"/>
  </mergeCells>
  <pageMargins left="0.78740157480314965" right="0.78740157480314965" top="0.78740157480314965" bottom="0.31496062992125984" header="0.51181102362204722" footer="0.51181102362204722"/>
  <pageSetup paperSize="9" orientation="landscape" r:id="rId1"/>
  <headerFooter alignWithMargins="0">
    <oddHeader xml:space="preserve">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C50643A868E94D966D741852E6944C" ma:contentTypeVersion="13" ma:contentTypeDescription="Ein neues Dokument erstellen." ma:contentTypeScope="" ma:versionID="ae8524c75e293558d6d2d9830e536fba">
  <xsd:schema xmlns:xsd="http://www.w3.org/2001/XMLSchema" xmlns:xs="http://www.w3.org/2001/XMLSchema" xmlns:p="http://schemas.microsoft.com/office/2006/metadata/properties" xmlns:ns2="b9e973a2-2e18-43e0-a473-25a616ecb9c9" xmlns:ns3="37e471d4-7f40-4b44-a422-df3c606b0a12" targetNamespace="http://schemas.microsoft.com/office/2006/metadata/properties" ma:root="true" ma:fieldsID="6913725f7d360edc9100fa2d72d7614b" ns2:_="" ns3:_="">
    <xsd:import namespace="b9e973a2-2e18-43e0-a473-25a616ecb9c9"/>
    <xsd:import namespace="37e471d4-7f40-4b44-a422-df3c606b0a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973a2-2e18-43e0-a473-25a616ecb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ab6c4298-e46e-467f-957f-11af326df9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471d4-7f40-4b44-a422-df3c606b0a1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24c7fc-f479-4fb0-aea2-4bfa2b3d2e45}" ma:internalName="TaxCatchAll" ma:showField="CatchAllData" ma:web="37e471d4-7f40-4b44-a422-df3c606b0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e973a2-2e18-43e0-a473-25a616ecb9c9">
      <Terms xmlns="http://schemas.microsoft.com/office/infopath/2007/PartnerControls"/>
    </lcf76f155ced4ddcb4097134ff3c332f>
    <TaxCatchAll xmlns="37e471d4-7f40-4b44-a422-df3c606b0a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CBD94-1C08-497C-81E4-3498FA30E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973a2-2e18-43e0-a473-25a616ecb9c9"/>
    <ds:schemaRef ds:uri="37e471d4-7f40-4b44-a422-df3c606b0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452C5F-37F9-4AFB-9E32-BFEEA5D6676D}">
  <ds:schemaRefs>
    <ds:schemaRef ds:uri="http://schemas.microsoft.com/office/infopath/2007/PartnerControls"/>
    <ds:schemaRef ds:uri="http://purl.org/dc/elements/1.1/"/>
    <ds:schemaRef ds:uri="37e471d4-7f40-4b44-a422-df3c606b0a12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9e973a2-2e18-43e0-a473-25a616ecb9c9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39CAAB-316E-442D-96F0-CF6AF307F1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Abrechnung</vt:lpstr>
      <vt:lpstr>Abrechnung!Druckbereich</vt:lpstr>
      <vt:lpstr>Abrechnung!Drucktitel</vt:lpstr>
    </vt:vector>
  </TitlesOfParts>
  <Manager>BE</Manager>
  <Company>St. 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Zusicherungen</dc:title>
  <dc:subject>Datenblatt</dc:subject>
  <dc:creator>GVA</dc:creator>
  <cp:lastModifiedBy>Marcel Gähwiler</cp:lastModifiedBy>
  <cp:lastPrinted>2018-01-19T10:13:10Z</cp:lastPrinted>
  <dcterms:created xsi:type="dcterms:W3CDTF">2000-01-18T09:10:10Z</dcterms:created>
  <dcterms:modified xsi:type="dcterms:W3CDTF">2024-09-05T13:35:00Z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0x010100C4C50643A868E94D966D741852E6944C</vt:lpwstr>
  </property>
  <property fmtid="{D5CDD505-2E9C-101B-9397-08002B2CF9AE}" pid="3" name="MediaServiceImageTags">
    <vt:lpwstr/>
  </property>
</Properties>
</file>